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wnloads\"/>
    </mc:Choice>
  </mc:AlternateContent>
  <bookViews>
    <workbookView xWindow="0" yWindow="0" windowWidth="28800" windowHeight="12345" activeTab="1"/>
  </bookViews>
  <sheets>
    <sheet name="feief 4to trim 21" sheetId="2" r:id="rId1"/>
    <sheet name="FEIEF 4to TRIM 2021 P CONST." sheetId="1" r:id="rId2"/>
  </sheets>
  <definedNames>
    <definedName name="_xlnm.Print_Area" localSheetId="1">'FEIEF 4to TRIM 2021 P CONST.'!$A$1:$F$68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11" i="2"/>
  <c r="E10" i="2"/>
  <c r="G10" i="2" s="1"/>
  <c r="E9" i="2"/>
  <c r="E11" i="2" s="1"/>
  <c r="G8" i="2"/>
  <c r="E8" i="2"/>
  <c r="F8" i="2" l="1"/>
  <c r="E13" i="2"/>
  <c r="G11" i="2"/>
  <c r="F9" i="2"/>
  <c r="G9" i="2"/>
  <c r="F10" i="2"/>
  <c r="E68" i="1"/>
  <c r="D68" i="1"/>
  <c r="C68" i="1"/>
  <c r="F11" i="2" l="1"/>
  <c r="E22" i="2"/>
  <c r="E21" i="2"/>
  <c r="E20" i="2"/>
  <c r="E19" i="2"/>
  <c r="E18" i="2"/>
  <c r="E17" i="2"/>
  <c r="F68" i="1"/>
  <c r="E23" i="2" l="1"/>
</calcChain>
</file>

<file path=xl/sharedStrings.xml><?xml version="1.0" encoding="utf-8"?>
<sst xmlns="http://schemas.openxmlformats.org/spreadsheetml/2006/main" count="161" uniqueCount="159">
  <si>
    <t>CUARTO TRIMESTRE 2021</t>
  </si>
  <si>
    <t>NO.</t>
  </si>
  <si>
    <t>MUNICIPIO</t>
  </si>
  <si>
    <t xml:space="preserve">FEIEF FGP </t>
  </si>
  <si>
    <t>FEIEF FFM</t>
  </si>
  <si>
    <t>FEIEF FOFIR</t>
  </si>
  <si>
    <t>TOTAL DE</t>
  </si>
  <si>
    <t>4TO TRIMESTRE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</si>
  <si>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</si>
  <si>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</si>
  <si>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</si>
  <si>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</si>
  <si>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</si>
  <si>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</si>
  <si>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</si>
  <si>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</si>
  <si>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</si>
  <si>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</si>
  <si>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</si>
  <si>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</si>
  <si>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</si>
  <si>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</si>
  <si>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</si>
  <si>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</si>
  <si>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</si>
  <si>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</si>
  <si>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</si>
  <si>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</si>
  <si>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</si>
  <si>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</si>
  <si>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</si>
  <si>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</si>
  <si>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</si>
  <si>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</si>
  <si>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</si>
  <si>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</si>
  <si>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</si>
  <si>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</si>
  <si>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</si>
  <si>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</si>
  <si>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</si>
  <si>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</si>
  <si>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</si>
  <si>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</si>
  <si>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</si>
  <si>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</si>
  <si>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</si>
  <si>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</si>
  <si>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</si>
  <si>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</si>
  <si>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</si>
  <si>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</si>
  <si>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</si>
  <si>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</si>
  <si>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</si>
  <si>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</si>
  <si>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</si>
  <si>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</si>
  <si>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</si>
  <si>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</si>
  <si>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</si>
  <si>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</si>
  <si>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</si>
  <si>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</si>
  <si>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</si>
  <si>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</si>
  <si>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</si>
  <si>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</si>
  <si>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</si>
  <si>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</si>
  <si>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</si>
  <si>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</si>
  <si>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</si>
  <si>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</si>
  <si>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</si>
  <si>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</si>
  <si>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</si>
  <si>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</si>
  <si>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</si>
  <si>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</si>
  <si>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</si>
  <si>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</si>
  <si>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</si>
  <si>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</si>
  <si>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</si>
  <si>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</si>
  <si>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</si>
  <si>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</si>
  <si>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</si>
  <si>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</si>
  <si>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</si>
  <si>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</si>
  <si>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</si>
  <si>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</si>
  <si>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</si>
  <si>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</si>
  <si>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</si>
  <si>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</si>
  <si>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</si>
  <si>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</si>
  <si>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</si>
  <si>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</si>
  <si>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</si>
  <si>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</si>
  <si>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</si>
  <si>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</si>
  <si>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</si>
  <si>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</si>
  <si>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</si>
  <si>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</si>
  <si>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</si>
  <si>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</si>
  <si>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</si>
  <si>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</si>
  <si>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</si>
  <si>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</si>
  <si>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</si>
  <si>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</si>
  <si>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</si>
  <si>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</si>
  <si>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</si>
  <si>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</si>
  <si>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</si>
  <si>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</si>
  <si>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</si>
  <si>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</si>
  <si>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</si>
  <si>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</si>
  <si>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</si>
  <si>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</si>
  <si>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DETERMINACIÓN DEL FONDO ESTATAL PARTICIPABLE</t>
  </si>
  <si>
    <t>A LOS MUNICIPIOS PARA EL EJERCICIO FISCAL 2021</t>
  </si>
  <si>
    <t>COMPENSACIÓN FEIEF 4to TRIMESTRE DE 2021</t>
  </si>
  <si>
    <t>CONCEPTO</t>
  </si>
  <si>
    <t xml:space="preserve"> FEIEF 4TO TRIM. 2021</t>
  </si>
  <si>
    <t>% DE DISTRIBUCIÓN</t>
  </si>
  <si>
    <t>MUNICIPIOS</t>
  </si>
  <si>
    <t>ESTADO</t>
  </si>
  <si>
    <t>FGP</t>
  </si>
  <si>
    <t>FFM</t>
  </si>
  <si>
    <t>FOFIR</t>
  </si>
  <si>
    <t>TOTAL FEIEF 4TO TRIMESTRE DE 2021</t>
  </si>
  <si>
    <t>RECAUDACIÓN PARA FONDOS II, III, IV, V, VI y VII</t>
  </si>
  <si>
    <t>FONDO ESTATAL PARTICIPABLE</t>
  </si>
  <si>
    <t>PORCENTAJE</t>
  </si>
  <si>
    <t>PARTICIPACIÓN</t>
  </si>
  <si>
    <t>FONDO I: FONDO DE GARANTÍA</t>
  </si>
  <si>
    <t>IRREDUCTIBLE</t>
  </si>
  <si>
    <t>FONDO II: FONDO POBLACIONAL</t>
  </si>
  <si>
    <t>FONDO III: FONDO DE INCENTIVO A RECAUDACIÓN DE PREDIAL</t>
  </si>
  <si>
    <t>FONDO IV: FONDO DE NIVEL RECAUDACIÓN DE PREDIAL</t>
  </si>
  <si>
    <t>FONDO V: FONDO DE INCENTIVO A RECAUDACIÓN DE DERECHOS DE AGUA</t>
  </si>
  <si>
    <t>FONDO VI: FONDO DE NIVEL RECAUDACIÓN DE DERECHOS DE AGUA</t>
  </si>
  <si>
    <t>FONDO VII: FONDO DE DESARROLLO MUNICIPAL</t>
  </si>
  <si>
    <t>TOTAL</t>
  </si>
  <si>
    <t xml:space="preserve">Nota 1:Los porcentaje de distribución, son los determinados de acuerdo a lo establecido en la Ley de Coordinación Fiscal. </t>
  </si>
  <si>
    <t>Nota 2: La distribucón por Municipio, se lleva a cabo con base en el artículo 504 del Código Financiero para el Estado de Tlaxcala y sus Municipios.</t>
  </si>
  <si>
    <t>Nota 3: Se considera la nueva poblacion de B. Juarez y la disminución a SANCTORUM.</t>
  </si>
  <si>
    <t xml:space="preserve">TOTAL DE FEIEF A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</si>
</sst>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88B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39" fontId="1" fillId="0" borderId="0" xfId="0" applyNumberFormat="1" applyFont="1" applyFill="1"/>
    <xf numFmtId="39" fontId="3" fillId="0" borderId="0" xfId="0" applyNumberFormat="1" applyFont="1" applyFill="1" applyAlignment="1">
      <alignment horizontal="center"/>
    </xf>
    <xf numFmtId="39" fontId="1" fillId="0" borderId="11" xfId="0" applyNumberFormat="1" applyFont="1" applyFill="1" applyBorder="1"/>
    <xf numFmtId="39" fontId="1" fillId="0" borderId="0" xfId="0" applyNumberFormat="1" applyFont="1" applyFill="1" applyBorder="1"/>
    <xf numFmtId="39" fontId="1" fillId="0" borderId="9" xfId="0" applyNumberFormat="1" applyFont="1" applyFill="1" applyBorder="1"/>
    <xf numFmtId="39" fontId="4" fillId="0" borderId="12" xfId="0" applyNumberFormat="1" applyFont="1" applyFill="1" applyBorder="1"/>
    <xf numFmtId="39" fontId="4" fillId="2" borderId="13" xfId="0" applyNumberFormat="1" applyFont="1" applyFill="1" applyBorder="1"/>
    <xf numFmtId="39" fontId="1" fillId="0" borderId="14" xfId="0" applyNumberFormat="1" applyFont="1" applyFill="1" applyBorder="1"/>
    <xf numFmtId="39" fontId="4" fillId="0" borderId="15" xfId="0" applyNumberFormat="1" applyFont="1" applyFill="1" applyBorder="1"/>
    <xf numFmtId="39" fontId="4" fillId="0" borderId="16" xfId="0" applyNumberFormat="1" applyFont="1" applyFill="1" applyBorder="1"/>
    <xf numFmtId="39" fontId="1" fillId="0" borderId="17" xfId="0" applyNumberFormat="1" applyFont="1" applyFill="1" applyBorder="1"/>
    <xf numFmtId="39" fontId="4" fillId="2" borderId="16" xfId="0" applyNumberFormat="1" applyFont="1" applyFill="1" applyBorder="1"/>
    <xf numFmtId="39" fontId="4" fillId="0" borderId="18" xfId="0" applyNumberFormat="1" applyFont="1" applyFill="1" applyBorder="1"/>
    <xf numFmtId="39" fontId="4" fillId="2" borderId="19" xfId="0" applyNumberFormat="1" applyFont="1" applyFill="1" applyBorder="1"/>
    <xf numFmtId="39" fontId="1" fillId="0" borderId="20" xfId="0" applyNumberFormat="1" applyFont="1" applyFill="1" applyBorder="1"/>
    <xf numFmtId="39" fontId="4" fillId="0" borderId="0" xfId="0" applyNumberFormat="1" applyFont="1" applyFill="1" applyBorder="1"/>
    <xf numFmtId="0" fontId="7" fillId="0" borderId="0" xfId="0" applyFont="1" applyFill="1"/>
    <xf numFmtId="0" fontId="8" fillId="0" borderId="7" xfId="0" applyFont="1" applyFill="1" applyBorder="1"/>
    <xf numFmtId="164" fontId="8" fillId="0" borderId="7" xfId="1" applyNumberFormat="1" applyFont="1" applyFill="1" applyBorder="1"/>
    <xf numFmtId="9" fontId="8" fillId="0" borderId="7" xfId="2" applyFont="1" applyFill="1" applyBorder="1" applyAlignment="1">
      <alignment horizontal="center"/>
    </xf>
    <xf numFmtId="10" fontId="7" fillId="0" borderId="0" xfId="2" applyNumberFormat="1" applyFont="1" applyFill="1"/>
    <xf numFmtId="0" fontId="8" fillId="0" borderId="8" xfId="0" applyFont="1" applyFill="1" applyBorder="1"/>
    <xf numFmtId="164" fontId="8" fillId="0" borderId="8" xfId="1" applyNumberFormat="1" applyFont="1" applyFill="1" applyBorder="1"/>
    <xf numFmtId="9" fontId="8" fillId="0" borderId="8" xfId="2" applyFont="1" applyFill="1" applyBorder="1" applyAlignment="1">
      <alignment horizontal="center"/>
    </xf>
    <xf numFmtId="0" fontId="8" fillId="0" borderId="10" xfId="0" applyFont="1" applyFill="1" applyBorder="1"/>
    <xf numFmtId="164" fontId="8" fillId="0" borderId="10" xfId="1" applyNumberFormat="1" applyFont="1" applyFill="1" applyBorder="1"/>
    <xf numFmtId="9" fontId="8" fillId="0" borderId="10" xfId="2" applyFont="1" applyFill="1" applyBorder="1" applyAlignment="1">
      <alignment horizontal="center"/>
    </xf>
    <xf numFmtId="0" fontId="8" fillId="0" borderId="0" xfId="0" applyFont="1" applyFill="1"/>
    <xf numFmtId="39" fontId="8" fillId="0" borderId="0" xfId="0" applyNumberFormat="1" applyFont="1" applyFill="1"/>
    <xf numFmtId="0" fontId="8" fillId="0" borderId="25" xfId="0" applyFont="1" applyFill="1" applyBorder="1"/>
    <xf numFmtId="0" fontId="8" fillId="0" borderId="14" xfId="0" applyFont="1" applyFill="1" applyBorder="1" applyAlignment="1">
      <alignment horizontal="center"/>
    </xf>
    <xf numFmtId="164" fontId="8" fillId="0" borderId="26" xfId="0" applyNumberFormat="1" applyFont="1" applyFill="1" applyBorder="1"/>
    <xf numFmtId="0" fontId="8" fillId="0" borderId="27" xfId="0" applyFont="1" applyFill="1" applyBorder="1"/>
    <xf numFmtId="9" fontId="8" fillId="0" borderId="17" xfId="0" applyNumberFormat="1" applyFont="1" applyFill="1" applyBorder="1" applyAlignment="1">
      <alignment horizontal="center"/>
    </xf>
    <xf numFmtId="164" fontId="8" fillId="0" borderId="28" xfId="0" applyNumberFormat="1" applyFont="1" applyFill="1" applyBorder="1"/>
    <xf numFmtId="0" fontId="8" fillId="0" borderId="29" xfId="0" applyFont="1" applyFill="1" applyBorder="1"/>
    <xf numFmtId="9" fontId="8" fillId="0" borderId="20" xfId="0" applyNumberFormat="1" applyFont="1" applyFill="1" applyBorder="1" applyAlignment="1">
      <alignment horizontal="center"/>
    </xf>
    <xf numFmtId="164" fontId="8" fillId="0" borderId="30" xfId="0" applyNumberFormat="1" applyFont="1" applyFill="1" applyBorder="1"/>
    <xf numFmtId="0" fontId="9" fillId="3" borderId="21" xfId="0" applyFont="1" applyFill="1" applyBorder="1" applyAlignment="1">
      <alignment horizontal="center"/>
    </xf>
    <xf numFmtId="9" fontId="9" fillId="3" borderId="21" xfId="0" applyNumberFormat="1" applyFont="1" applyFill="1" applyBorder="1" applyAlignment="1">
      <alignment horizontal="center"/>
    </xf>
    <xf numFmtId="164" fontId="9" fillId="3" borderId="21" xfId="0" applyNumberFormat="1" applyFont="1" applyFill="1" applyBorder="1" applyAlignment="1">
      <alignment horizontal="center"/>
    </xf>
    <xf numFmtId="0" fontId="5" fillId="4" borderId="0" xfId="0" applyFont="1" applyFill="1"/>
    <xf numFmtId="0" fontId="8" fillId="3" borderId="10" xfId="0" applyFont="1" applyFill="1" applyBorder="1" applyAlignment="1">
      <alignment horizontal="center"/>
    </xf>
    <xf numFmtId="0" fontId="7" fillId="3" borderId="0" xfId="0" applyFont="1" applyFill="1"/>
    <xf numFmtId="0" fontId="8" fillId="3" borderId="21" xfId="0" applyFont="1" applyFill="1" applyBorder="1"/>
    <xf numFmtId="164" fontId="8" fillId="3" borderId="21" xfId="1" applyNumberFormat="1" applyFont="1" applyFill="1" applyBorder="1"/>
    <xf numFmtId="43" fontId="8" fillId="3" borderId="21" xfId="1" applyFont="1" applyFill="1" applyBorder="1"/>
    <xf numFmtId="10" fontId="7" fillId="3" borderId="0" xfId="2" applyNumberFormat="1" applyFont="1" applyFill="1"/>
    <xf numFmtId="39" fontId="8" fillId="3" borderId="21" xfId="0" applyNumberFormat="1" applyFont="1" applyFill="1" applyBorder="1"/>
    <xf numFmtId="164" fontId="8" fillId="3" borderId="21" xfId="0" applyNumberFormat="1" applyFont="1" applyFill="1" applyBorder="1"/>
    <xf numFmtId="0" fontId="9" fillId="3" borderId="2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39" fontId="6" fillId="0" borderId="0" xfId="0" applyNumberFormat="1" applyFont="1" applyFill="1" applyAlignment="1">
      <alignment horizontal="center"/>
    </xf>
    <xf numFmtId="39" fontId="8" fillId="0" borderId="11" xfId="0" applyNumberFormat="1" applyFont="1" applyFill="1" applyBorder="1" applyAlignment="1">
      <alignment horizontal="center"/>
    </xf>
    <xf numFmtId="39" fontId="8" fillId="0" borderId="0" xfId="0" applyNumberFormat="1" applyFont="1" applyFill="1" applyBorder="1" applyAlignment="1">
      <alignment horizontal="center"/>
    </xf>
    <xf numFmtId="39" fontId="8" fillId="0" borderId="1" xfId="0" applyNumberFormat="1" applyFont="1" applyFill="1" applyBorder="1" applyAlignment="1">
      <alignment horizontal="center"/>
    </xf>
    <xf numFmtId="39" fontId="8" fillId="0" borderId="2" xfId="0" applyNumberFormat="1" applyFont="1" applyFill="1" applyBorder="1" applyAlignment="1">
      <alignment horizontal="center"/>
    </xf>
    <xf numFmtId="39" fontId="8" fillId="0" borderId="3" xfId="0" applyNumberFormat="1" applyFont="1" applyFill="1" applyBorder="1" applyAlignment="1">
      <alignment horizontal="center"/>
    </xf>
    <xf numFmtId="39" fontId="8" fillId="0" borderId="9" xfId="0" applyNumberFormat="1" applyFont="1" applyFill="1" applyBorder="1" applyAlignment="1">
      <alignment horizontal="center"/>
    </xf>
    <xf numFmtId="39" fontId="8" fillId="0" borderId="22" xfId="0" applyNumberFormat="1" applyFont="1" applyFill="1" applyBorder="1" applyAlignment="1">
      <alignment horizontal="center"/>
    </xf>
    <xf numFmtId="39" fontId="8" fillId="0" borderId="23" xfId="0" applyNumberFormat="1" applyFont="1" applyFill="1" applyBorder="1" applyAlignment="1">
      <alignment horizontal="center"/>
    </xf>
    <xf numFmtId="39" fontId="8" fillId="0" borderId="24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/>
    </xf>
    <xf numFmtId="39" fontId="2" fillId="0" borderId="1" xfId="0" applyNumberFormat="1" applyFont="1" applyFill="1" applyBorder="1" applyAlignment="1">
      <alignment horizontal="center" vertical="center"/>
    </xf>
    <xf numFmtId="39" fontId="2" fillId="0" borderId="2" xfId="0" applyNumberFormat="1" applyFont="1" applyFill="1" applyBorder="1" applyAlignment="1">
      <alignment horizontal="center" vertical="center"/>
    </xf>
    <xf numFmtId="39" fontId="2" fillId="0" borderId="3" xfId="0" applyNumberFormat="1" applyFont="1" applyFill="1" applyBorder="1" applyAlignment="1">
      <alignment horizontal="center" vertical="center"/>
    </xf>
    <xf numFmtId="39" fontId="2" fillId="0" borderId="4" xfId="0" applyNumberFormat="1" applyFont="1" applyFill="1" applyBorder="1" applyAlignment="1">
      <alignment horizontal="center" vertical="center"/>
    </xf>
    <xf numFmtId="39" fontId="2" fillId="0" borderId="5" xfId="0" applyNumberFormat="1" applyFont="1" applyFill="1" applyBorder="1" applyAlignment="1">
      <alignment horizontal="center" vertical="center"/>
    </xf>
    <xf numFmtId="39" fontId="2" fillId="0" borderId="6" xfId="0" applyNumberFormat="1" applyFont="1" applyFill="1" applyBorder="1" applyAlignment="1">
      <alignment horizontal="center" vertical="center"/>
    </xf>
    <xf numFmtId="39" fontId="3" fillId="5" borderId="7" xfId="0" applyNumberFormat="1" applyFont="1" applyFill="1" applyBorder="1" applyAlignment="1">
      <alignment horizontal="center" vertical="center" wrapText="1"/>
    </xf>
    <xf numFmtId="39" fontId="3" fillId="5" borderId="3" xfId="0" applyNumberFormat="1" applyFont="1" applyFill="1" applyBorder="1" applyAlignment="1">
      <alignment horizontal="center"/>
    </xf>
    <xf numFmtId="39" fontId="3" fillId="5" borderId="8" xfId="0" applyNumberFormat="1" applyFont="1" applyFill="1" applyBorder="1" applyAlignment="1">
      <alignment horizontal="center" vertical="center" wrapText="1"/>
    </xf>
    <xf numFmtId="39" fontId="3" fillId="5" borderId="9" xfId="0" applyNumberFormat="1" applyFont="1" applyFill="1" applyBorder="1" applyAlignment="1">
      <alignment horizontal="center"/>
    </xf>
    <xf numFmtId="39" fontId="3" fillId="5" borderId="10" xfId="0" applyNumberFormat="1" applyFont="1" applyFill="1" applyBorder="1" applyAlignment="1">
      <alignment horizontal="center" vertical="center" wrapText="1"/>
    </xf>
    <xf numFmtId="39" fontId="3" fillId="5" borderId="6" xfId="0" applyNumberFormat="1" applyFont="1" applyFill="1" applyBorder="1" applyAlignment="1">
      <alignment horizontal="center"/>
    </xf>
    <xf numFmtId="39" fontId="3" fillId="5" borderId="21" xfId="0" applyNumberFormat="1" applyFont="1" applyFill="1" applyBorder="1"/>
    <xf numFmtId="39" fontId="2" fillId="5" borderId="21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C88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workbookViewId="0">
      <selection activeCell="C11" sqref="C11"/>
    </sheetView>
  </sheetViews>
  <sheetFormatPr baseColWidth="10" defaultRowHeight="15" x14ac:dyDescent="0.35"/>
  <cols>
    <col min="1" max="1" width="11.42578125" style="17"/>
    <col min="2" max="2" width="60.85546875" style="17" customWidth="1"/>
    <col min="3" max="3" width="23.42578125" style="17" customWidth="1"/>
    <col min="4" max="4" width="22.5703125" style="17" customWidth="1"/>
    <col min="5" max="5" width="24.140625" style="17" customWidth="1"/>
    <col min="6" max="6" width="0" style="17" hidden="1" customWidth="1"/>
    <col min="7" max="7" width="18.7109375" style="17" customWidth="1"/>
    <col min="8" max="16384" width="11.42578125" style="17"/>
  </cols>
  <sheetData>
    <row r="2" spans="2:7" ht="18" x14ac:dyDescent="0.35">
      <c r="B2" s="53"/>
      <c r="C2" s="53"/>
      <c r="D2" s="53"/>
      <c r="E2" s="53"/>
    </row>
    <row r="3" spans="2:7" ht="17.25" thickBot="1" x14ac:dyDescent="0.4">
      <c r="B3" s="54"/>
      <c r="C3" s="55"/>
      <c r="D3" s="55"/>
      <c r="E3" s="55"/>
      <c r="F3" s="55"/>
      <c r="G3" s="55"/>
    </row>
    <row r="4" spans="2:7" ht="16.5" x14ac:dyDescent="0.35">
      <c r="B4" s="56" t="s">
        <v>130</v>
      </c>
      <c r="C4" s="57"/>
      <c r="D4" s="57"/>
      <c r="E4" s="57"/>
      <c r="F4" s="57"/>
      <c r="G4" s="58"/>
    </row>
    <row r="5" spans="2:7" ht="17.25" thickBot="1" x14ac:dyDescent="0.4">
      <c r="B5" s="54" t="s">
        <v>131</v>
      </c>
      <c r="C5" s="55"/>
      <c r="D5" s="55"/>
      <c r="E5" s="55"/>
      <c r="F5" s="55"/>
      <c r="G5" s="59"/>
    </row>
    <row r="6" spans="2:7" ht="17.25" thickBot="1" x14ac:dyDescent="0.4">
      <c r="B6" s="60" t="s">
        <v>132</v>
      </c>
      <c r="C6" s="61"/>
      <c r="D6" s="61"/>
      <c r="E6" s="61"/>
      <c r="F6" s="61"/>
      <c r="G6" s="62"/>
    </row>
    <row r="7" spans="2:7" ht="17.25" thickBot="1" x14ac:dyDescent="0.4">
      <c r="B7" s="43" t="s">
        <v>133</v>
      </c>
      <c r="C7" s="43" t="s">
        <v>134</v>
      </c>
      <c r="D7" s="43" t="s">
        <v>135</v>
      </c>
      <c r="E7" s="43" t="s">
        <v>136</v>
      </c>
      <c r="F7" s="44"/>
      <c r="G7" s="43" t="s">
        <v>137</v>
      </c>
    </row>
    <row r="8" spans="2:7" ht="16.5" x14ac:dyDescent="0.35">
      <c r="B8" s="18" t="s">
        <v>138</v>
      </c>
      <c r="C8" s="19">
        <v>23400873</v>
      </c>
      <c r="D8" s="20">
        <v>0.2</v>
      </c>
      <c r="E8" s="19">
        <f>C8*0.2</f>
        <v>4680174.6000000006</v>
      </c>
      <c r="F8" s="21">
        <f>E8/E11</f>
        <v>0.76054539730871884</v>
      </c>
      <c r="G8" s="19">
        <f>C8-E8</f>
        <v>18720698.399999999</v>
      </c>
    </row>
    <row r="9" spans="2:7" ht="16.5" x14ac:dyDescent="0.35">
      <c r="B9" s="22" t="s">
        <v>139</v>
      </c>
      <c r="C9" s="23">
        <v>984404</v>
      </c>
      <c r="D9" s="24">
        <v>1</v>
      </c>
      <c r="E9" s="23">
        <f>C9</f>
        <v>984404</v>
      </c>
      <c r="F9" s="21">
        <f>E9/E11</f>
        <v>0.15996923091123394</v>
      </c>
      <c r="G9" s="23">
        <f t="shared" ref="G9:G11" si="0">C9-E9</f>
        <v>0</v>
      </c>
    </row>
    <row r="10" spans="2:7" ht="17.25" thickBot="1" x14ac:dyDescent="0.4">
      <c r="B10" s="25" t="s">
        <v>140</v>
      </c>
      <c r="C10" s="26">
        <v>2445649</v>
      </c>
      <c r="D10" s="27">
        <v>0.2</v>
      </c>
      <c r="E10" s="26">
        <f>C10*0.2</f>
        <v>489129.80000000005</v>
      </c>
      <c r="F10" s="21">
        <f>E10/E11</f>
        <v>7.9485371780047304E-2</v>
      </c>
      <c r="G10" s="26">
        <f t="shared" si="0"/>
        <v>1956519.2</v>
      </c>
    </row>
    <row r="11" spans="2:7" ht="17.25" thickBot="1" x14ac:dyDescent="0.4">
      <c r="B11" s="45" t="s">
        <v>141</v>
      </c>
      <c r="C11" s="46">
        <f>SUM(C8:C10)</f>
        <v>26830926</v>
      </c>
      <c r="D11" s="47"/>
      <c r="E11" s="46">
        <f>SUM(E8:E10)</f>
        <v>6153708.4000000004</v>
      </c>
      <c r="F11" s="48">
        <f>SUM(F8:F10)</f>
        <v>1</v>
      </c>
      <c r="G11" s="46">
        <f t="shared" si="0"/>
        <v>20677217.600000001</v>
      </c>
    </row>
    <row r="12" spans="2:7" ht="17.25" thickBot="1" x14ac:dyDescent="0.4">
      <c r="B12" s="28"/>
      <c r="C12" s="28"/>
      <c r="D12" s="28"/>
      <c r="E12" s="28"/>
    </row>
    <row r="13" spans="2:7" ht="17.25" thickBot="1" x14ac:dyDescent="0.4">
      <c r="B13" s="49" t="s">
        <v>142</v>
      </c>
      <c r="C13" s="29"/>
      <c r="D13" s="29"/>
      <c r="E13" s="50">
        <f>E11</f>
        <v>6153708.4000000004</v>
      </c>
    </row>
    <row r="14" spans="2:7" ht="17.25" thickBot="1" x14ac:dyDescent="0.4">
      <c r="B14" s="28"/>
      <c r="C14" s="28"/>
      <c r="D14" s="28"/>
      <c r="E14" s="28"/>
    </row>
    <row r="15" spans="2:7" ht="15.75" thickBot="1" x14ac:dyDescent="0.4">
      <c r="B15" s="51" t="s">
        <v>143</v>
      </c>
      <c r="C15" s="51" t="s">
        <v>144</v>
      </c>
      <c r="D15" s="51"/>
      <c r="E15" s="51" t="s">
        <v>145</v>
      </c>
    </row>
    <row r="16" spans="2:7" ht="16.5" x14ac:dyDescent="0.35">
      <c r="B16" s="30" t="s">
        <v>146</v>
      </c>
      <c r="C16" s="31" t="s">
        <v>147</v>
      </c>
      <c r="D16" s="31"/>
      <c r="E16" s="32">
        <v>0</v>
      </c>
    </row>
    <row r="17" spans="2:5" ht="16.5" x14ac:dyDescent="0.35">
      <c r="B17" s="33" t="s">
        <v>148</v>
      </c>
      <c r="C17" s="34">
        <v>0.2</v>
      </c>
      <c r="D17" s="34"/>
      <c r="E17" s="35">
        <f>E13*C17</f>
        <v>1230741.6800000002</v>
      </c>
    </row>
    <row r="18" spans="2:5" ht="16.5" x14ac:dyDescent="0.35">
      <c r="B18" s="33" t="s">
        <v>149</v>
      </c>
      <c r="C18" s="34">
        <v>0.25</v>
      </c>
      <c r="D18" s="34"/>
      <c r="E18" s="35">
        <f>$E$13*C18</f>
        <v>1538427.1</v>
      </c>
    </row>
    <row r="19" spans="2:5" ht="16.5" x14ac:dyDescent="0.35">
      <c r="B19" s="33" t="s">
        <v>150</v>
      </c>
      <c r="C19" s="34">
        <v>0.1</v>
      </c>
      <c r="D19" s="34"/>
      <c r="E19" s="35">
        <f>$E$13*C19</f>
        <v>615370.84000000008</v>
      </c>
    </row>
    <row r="20" spans="2:5" ht="16.5" x14ac:dyDescent="0.35">
      <c r="B20" s="33" t="s">
        <v>151</v>
      </c>
      <c r="C20" s="34">
        <v>0.25</v>
      </c>
      <c r="D20" s="34"/>
      <c r="E20" s="35">
        <f>$E$13*C20</f>
        <v>1538427.1</v>
      </c>
    </row>
    <row r="21" spans="2:5" ht="16.5" x14ac:dyDescent="0.35">
      <c r="B21" s="33" t="s">
        <v>152</v>
      </c>
      <c r="C21" s="34">
        <v>0.1</v>
      </c>
      <c r="D21" s="34"/>
      <c r="E21" s="35">
        <f>$E$13*C21</f>
        <v>615370.84000000008</v>
      </c>
    </row>
    <row r="22" spans="2:5" ht="17.25" thickBot="1" x14ac:dyDescent="0.4">
      <c r="B22" s="36" t="s">
        <v>153</v>
      </c>
      <c r="C22" s="37">
        <v>0.1</v>
      </c>
      <c r="D22" s="37"/>
      <c r="E22" s="38">
        <f>$E$13*C22</f>
        <v>615370.84000000008</v>
      </c>
    </row>
    <row r="23" spans="2:5" ht="17.25" thickBot="1" x14ac:dyDescent="0.4">
      <c r="B23" s="39" t="s">
        <v>154</v>
      </c>
      <c r="C23" s="40">
        <f>SUM(C17:C22)</f>
        <v>1</v>
      </c>
      <c r="D23" s="40"/>
      <c r="E23" s="41">
        <f>SUM(E16:E22)</f>
        <v>6153708.4000000004</v>
      </c>
    </row>
    <row r="24" spans="2:5" x14ac:dyDescent="0.35">
      <c r="B24" s="63" t="s">
        <v>155</v>
      </c>
      <c r="C24" s="63"/>
      <c r="D24" s="63"/>
      <c r="E24" s="63"/>
    </row>
    <row r="25" spans="2:5" x14ac:dyDescent="0.35">
      <c r="B25" s="52" t="s">
        <v>156</v>
      </c>
      <c r="C25" s="52"/>
      <c r="D25" s="52"/>
      <c r="E25" s="52"/>
    </row>
    <row r="26" spans="2:5" x14ac:dyDescent="0.35">
      <c r="B26" s="17" t="s">
        <v>157</v>
      </c>
    </row>
    <row r="27" spans="2:5" x14ac:dyDescent="0.35">
      <c r="B27" s="42" t="s">
        <v>8</v>
      </c>
    </row>
  </sheetData>
  <mergeCells count="7">
    <mergeCell ref="B25:E25"/>
    <mergeCell ref="B2:E2"/>
    <mergeCell ref="B3:G3"/>
    <mergeCell ref="B4:G4"/>
    <mergeCell ref="B5:G5"/>
    <mergeCell ref="B6:G6"/>
    <mergeCell ref="B24:E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workbookViewId="0">
      <selection sqref="A1:F68"/>
    </sheetView>
  </sheetViews>
  <sheetFormatPr baseColWidth="10" defaultColWidth="14.7109375" defaultRowHeight="12.75" x14ac:dyDescent="0.2"/>
  <cols>
    <col min="1" max="1" width="3.7109375" style="1" bestFit="1" customWidth="1"/>
    <col min="2" max="2" width="26.42578125" style="1" customWidth="1"/>
    <col min="3" max="3" width="17.42578125" style="1" customWidth="1"/>
    <col min="4" max="4" width="16.5703125" style="1" customWidth="1"/>
    <col min="5" max="5" width="14.7109375" style="1"/>
    <col min="6" max="6" width="17.28515625" style="1" customWidth="1"/>
    <col min="7" max="16384" width="14.7109375" style="1"/>
  </cols>
  <sheetData>
    <row r="1" spans="1:6" x14ac:dyDescent="0.2">
      <c r="A1" s="64" t="s">
        <v>158</v>
      </c>
      <c r="B1" s="65"/>
      <c r="C1" s="65"/>
      <c r="D1" s="65"/>
      <c r="E1" s="65"/>
      <c r="F1" s="66"/>
    </row>
    <row r="2" spans="1:6" ht="13.5" thickBot="1" x14ac:dyDescent="0.25">
      <c r="A2" s="67" t="s">
        <v>0</v>
      </c>
      <c r="B2" s="68"/>
      <c r="C2" s="68"/>
      <c r="D2" s="68"/>
      <c r="E2" s="68"/>
      <c r="F2" s="69"/>
    </row>
    <row r="3" spans="1:6" s="2" customFormat="1" ht="11.25" customHeight="1" x14ac:dyDescent="0.2">
      <c r="A3" s="70" t="s">
        <v>1</v>
      </c>
      <c r="B3" s="70" t="s">
        <v>2</v>
      </c>
      <c r="C3" s="70" t="s">
        <v>3</v>
      </c>
      <c r="D3" s="70" t="s">
        <v>4</v>
      </c>
      <c r="E3" s="70" t="s">
        <v>5</v>
      </c>
      <c r="F3" s="71" t="s">
        <v>6</v>
      </c>
    </row>
    <row r="4" spans="1:6" s="2" customFormat="1" ht="11.25" x14ac:dyDescent="0.2">
      <c r="A4" s="72" t="s">
        <v>1</v>
      </c>
      <c r="B4" s="72"/>
      <c r="C4" s="72"/>
      <c r="D4" s="72"/>
      <c r="E4" s="72"/>
      <c r="F4" s="73" t="s">
        <v>7</v>
      </c>
    </row>
    <row r="5" spans="1:6" s="2" customFormat="1" ht="12" thickBot="1" x14ac:dyDescent="0.25">
      <c r="A5" s="74"/>
      <c r="B5" s="74"/>
      <c r="C5" s="74"/>
      <c r="D5" s="74"/>
      <c r="E5" s="74"/>
      <c r="F5" s="75"/>
    </row>
    <row r="6" spans="1:6" ht="7.5" customHeight="1" thickBot="1" x14ac:dyDescent="0.25">
      <c r="A6" s="3"/>
      <c r="B6" s="4"/>
      <c r="C6" s="4" t="s">
        <v>8</v>
      </c>
      <c r="D6" s="4"/>
      <c r="E6" s="4"/>
      <c r="F6" s="5"/>
    </row>
    <row r="7" spans="1:6" x14ac:dyDescent="0.2">
      <c r="A7" s="6" t="s">
        <v>9</v>
      </c>
      <c r="B7" s="7" t="s">
        <v>10</v>
      </c>
      <c r="C7" s="8">
        <v>31976.5</v>
      </c>
      <c r="D7" s="8">
        <v>6725.77</v>
      </c>
      <c r="E7" s="8">
        <v>3341.9</v>
      </c>
      <c r="F7" s="8">
        <v>42044.170000000006</v>
      </c>
    </row>
    <row r="8" spans="1:6" x14ac:dyDescent="0.2">
      <c r="A8" s="9" t="s">
        <v>11</v>
      </c>
      <c r="B8" s="10" t="s">
        <v>12</v>
      </c>
      <c r="C8" s="11">
        <v>63058.63</v>
      </c>
      <c r="D8" s="11">
        <v>13263.43</v>
      </c>
      <c r="E8" s="11">
        <v>6590.32</v>
      </c>
      <c r="F8" s="11">
        <v>82912.38</v>
      </c>
    </row>
    <row r="9" spans="1:6" x14ac:dyDescent="0.2">
      <c r="A9" s="9" t="s">
        <v>13</v>
      </c>
      <c r="B9" s="10" t="s">
        <v>14</v>
      </c>
      <c r="C9" s="11">
        <v>50434.879999999997</v>
      </c>
      <c r="D9" s="11">
        <v>10608.22</v>
      </c>
      <c r="E9" s="11">
        <v>5271</v>
      </c>
      <c r="F9" s="11">
        <v>66314.100000000006</v>
      </c>
    </row>
    <row r="10" spans="1:6" x14ac:dyDescent="0.2">
      <c r="A10" s="9" t="s">
        <v>15</v>
      </c>
      <c r="B10" s="10" t="s">
        <v>16</v>
      </c>
      <c r="C10" s="11">
        <v>70432.02</v>
      </c>
      <c r="D10" s="11">
        <v>14814.31</v>
      </c>
      <c r="E10" s="11">
        <v>7360.92</v>
      </c>
      <c r="F10" s="11">
        <v>92607.25</v>
      </c>
    </row>
    <row r="11" spans="1:6" x14ac:dyDescent="0.2">
      <c r="A11" s="9" t="s">
        <v>17</v>
      </c>
      <c r="B11" s="10" t="s">
        <v>18</v>
      </c>
      <c r="C11" s="11">
        <v>317439.87</v>
      </c>
      <c r="D11" s="11">
        <v>66768.679999999993</v>
      </c>
      <c r="E11" s="11">
        <v>33175.96</v>
      </c>
      <c r="F11" s="11">
        <v>417384.51</v>
      </c>
    </row>
    <row r="12" spans="1:6" x14ac:dyDescent="0.2">
      <c r="A12" s="9" t="s">
        <v>19</v>
      </c>
      <c r="B12" s="10" t="s">
        <v>20</v>
      </c>
      <c r="C12" s="11">
        <v>59898.559999999998</v>
      </c>
      <c r="D12" s="11">
        <v>12598.76</v>
      </c>
      <c r="E12" s="11">
        <v>6260.06</v>
      </c>
      <c r="F12" s="11">
        <v>78757.37999999999</v>
      </c>
    </row>
    <row r="13" spans="1:6" x14ac:dyDescent="0.2">
      <c r="A13" s="9" t="s">
        <v>21</v>
      </c>
      <c r="B13" s="10" t="s">
        <v>22</v>
      </c>
      <c r="C13" s="11">
        <v>40753.9</v>
      </c>
      <c r="D13" s="11">
        <v>8571.9699999999993</v>
      </c>
      <c r="E13" s="11">
        <v>4259.2299999999996</v>
      </c>
      <c r="F13" s="11">
        <v>53585.100000000006</v>
      </c>
    </row>
    <row r="14" spans="1:6" x14ac:dyDescent="0.2">
      <c r="A14" s="9" t="s">
        <v>23</v>
      </c>
      <c r="B14" s="10" t="s">
        <v>24</v>
      </c>
      <c r="C14" s="11">
        <v>123222.54</v>
      </c>
      <c r="D14" s="11">
        <v>25918</v>
      </c>
      <c r="E14" s="11">
        <v>12878.11</v>
      </c>
      <c r="F14" s="11">
        <v>162018.64999999997</v>
      </c>
    </row>
    <row r="15" spans="1:6" x14ac:dyDescent="0.2">
      <c r="A15" s="9" t="s">
        <v>25</v>
      </c>
      <c r="B15" s="10" t="s">
        <v>26</v>
      </c>
      <c r="C15" s="11">
        <v>171389.16</v>
      </c>
      <c r="D15" s="11">
        <v>36049.120000000003</v>
      </c>
      <c r="E15" s="11">
        <v>17912.05</v>
      </c>
      <c r="F15" s="11">
        <v>225350.33</v>
      </c>
    </row>
    <row r="16" spans="1:6" x14ac:dyDescent="0.2">
      <c r="A16" s="9" t="s">
        <v>27</v>
      </c>
      <c r="B16" s="10" t="s">
        <v>28</v>
      </c>
      <c r="C16" s="11">
        <v>80096.09</v>
      </c>
      <c r="D16" s="11">
        <v>16847</v>
      </c>
      <c r="E16" s="11">
        <v>8370.93</v>
      </c>
      <c r="F16" s="11">
        <v>105314.01999999999</v>
      </c>
    </row>
    <row r="17" spans="1:6" x14ac:dyDescent="0.2">
      <c r="A17" s="9" t="s">
        <v>29</v>
      </c>
      <c r="B17" s="12" t="s">
        <v>30</v>
      </c>
      <c r="C17" s="11">
        <v>70086.460000000006</v>
      </c>
      <c r="D17" s="11">
        <v>14741.63</v>
      </c>
      <c r="E17" s="11">
        <v>7324.8</v>
      </c>
      <c r="F17" s="11">
        <v>92152.890000000014</v>
      </c>
    </row>
    <row r="18" spans="1:6" x14ac:dyDescent="0.2">
      <c r="A18" s="9" t="s">
        <v>31</v>
      </c>
      <c r="B18" s="10" t="s">
        <v>32</v>
      </c>
      <c r="C18" s="11">
        <v>49715.82</v>
      </c>
      <c r="D18" s="11">
        <v>10456.969999999999</v>
      </c>
      <c r="E18" s="11">
        <v>5195.8500000000004</v>
      </c>
      <c r="F18" s="11">
        <v>65368.639999999999</v>
      </c>
    </row>
    <row r="19" spans="1:6" x14ac:dyDescent="0.2">
      <c r="A19" s="9" t="s">
        <v>33</v>
      </c>
      <c r="B19" s="10" t="s">
        <v>34</v>
      </c>
      <c r="C19" s="11">
        <v>61579.9</v>
      </c>
      <c r="D19" s="11">
        <v>12952.4</v>
      </c>
      <c r="E19" s="11">
        <v>6435.78</v>
      </c>
      <c r="F19" s="11">
        <v>80968.08</v>
      </c>
    </row>
    <row r="20" spans="1:6" x14ac:dyDescent="0.2">
      <c r="A20" s="9" t="s">
        <v>35</v>
      </c>
      <c r="B20" s="10" t="s">
        <v>36</v>
      </c>
      <c r="C20" s="11">
        <v>72683.34</v>
      </c>
      <c r="D20" s="11">
        <v>15287.84</v>
      </c>
      <c r="E20" s="11">
        <v>7596.21</v>
      </c>
      <c r="F20" s="11">
        <v>95567.39</v>
      </c>
    </row>
    <row r="21" spans="1:6" x14ac:dyDescent="0.2">
      <c r="A21" s="9" t="s">
        <v>37</v>
      </c>
      <c r="B21" s="10" t="s">
        <v>38</v>
      </c>
      <c r="C21" s="11">
        <v>48779.62</v>
      </c>
      <c r="D21" s="11">
        <v>10260.06</v>
      </c>
      <c r="E21" s="11">
        <v>5098.01</v>
      </c>
      <c r="F21" s="11">
        <v>64137.69</v>
      </c>
    </row>
    <row r="22" spans="1:6" x14ac:dyDescent="0.2">
      <c r="A22" s="9" t="s">
        <v>39</v>
      </c>
      <c r="B22" s="10" t="s">
        <v>40</v>
      </c>
      <c r="C22" s="11">
        <v>239002.61</v>
      </c>
      <c r="D22" s="11">
        <v>50270.59</v>
      </c>
      <c r="E22" s="11">
        <v>24978.41</v>
      </c>
      <c r="F22" s="11">
        <v>314251.60999999993</v>
      </c>
    </row>
    <row r="23" spans="1:6" x14ac:dyDescent="0.2">
      <c r="A23" s="9" t="s">
        <v>41</v>
      </c>
      <c r="B23" s="10" t="s">
        <v>42</v>
      </c>
      <c r="C23" s="11">
        <v>68832.08</v>
      </c>
      <c r="D23" s="11">
        <v>14477.79</v>
      </c>
      <c r="E23" s="11">
        <v>7193.7</v>
      </c>
      <c r="F23" s="11">
        <v>90503.569999999992</v>
      </c>
    </row>
    <row r="24" spans="1:6" x14ac:dyDescent="0.2">
      <c r="A24" s="9" t="s">
        <v>43</v>
      </c>
      <c r="B24" s="10" t="s">
        <v>44</v>
      </c>
      <c r="C24" s="11">
        <v>92913.09</v>
      </c>
      <c r="D24" s="11">
        <v>19542.86</v>
      </c>
      <c r="E24" s="11">
        <v>9710.44</v>
      </c>
      <c r="F24" s="11">
        <v>122166.39</v>
      </c>
    </row>
    <row r="25" spans="1:6" x14ac:dyDescent="0.2">
      <c r="A25" s="9" t="s">
        <v>45</v>
      </c>
      <c r="B25" s="10" t="s">
        <v>46</v>
      </c>
      <c r="C25" s="11">
        <v>54025.27</v>
      </c>
      <c r="D25" s="11">
        <v>11363.4</v>
      </c>
      <c r="E25" s="11">
        <v>5646.24</v>
      </c>
      <c r="F25" s="11">
        <v>71034.91</v>
      </c>
    </row>
    <row r="26" spans="1:6" x14ac:dyDescent="0.2">
      <c r="A26" s="9" t="s">
        <v>47</v>
      </c>
      <c r="B26" s="10" t="s">
        <v>48</v>
      </c>
      <c r="C26" s="11">
        <v>66882.95</v>
      </c>
      <c r="D26" s="11">
        <v>14067.82</v>
      </c>
      <c r="E26" s="11">
        <v>6990</v>
      </c>
      <c r="F26" s="11">
        <v>87940.76999999999</v>
      </c>
    </row>
    <row r="27" spans="1:6" x14ac:dyDescent="0.2">
      <c r="A27" s="9" t="s">
        <v>49</v>
      </c>
      <c r="B27" s="10" t="s">
        <v>50</v>
      </c>
      <c r="C27" s="11">
        <v>51876.160000000003</v>
      </c>
      <c r="D27" s="11">
        <v>10911.37</v>
      </c>
      <c r="E27" s="11">
        <v>5421.63</v>
      </c>
      <c r="F27" s="11">
        <v>68209.16</v>
      </c>
    </row>
    <row r="28" spans="1:6" x14ac:dyDescent="0.2">
      <c r="A28" s="9" t="s">
        <v>51</v>
      </c>
      <c r="B28" s="10" t="s">
        <v>52</v>
      </c>
      <c r="C28" s="11">
        <v>53908.73</v>
      </c>
      <c r="D28" s="11">
        <v>11338.89</v>
      </c>
      <c r="E28" s="11">
        <v>5634.05</v>
      </c>
      <c r="F28" s="11">
        <v>70881.67</v>
      </c>
    </row>
    <row r="29" spans="1:6" x14ac:dyDescent="0.2">
      <c r="A29" s="9" t="s">
        <v>53</v>
      </c>
      <c r="B29" s="12" t="s">
        <v>54</v>
      </c>
      <c r="C29" s="11">
        <v>66801.66</v>
      </c>
      <c r="D29" s="11">
        <v>14050.72</v>
      </c>
      <c r="E29" s="11">
        <v>6981.51</v>
      </c>
      <c r="F29" s="11">
        <v>87833.89</v>
      </c>
    </row>
    <row r="30" spans="1:6" x14ac:dyDescent="0.2">
      <c r="A30" s="9" t="s">
        <v>55</v>
      </c>
      <c r="B30" s="10" t="s">
        <v>56</v>
      </c>
      <c r="C30" s="11">
        <v>70824.31</v>
      </c>
      <c r="D30" s="11">
        <v>14896.82</v>
      </c>
      <c r="E30" s="11">
        <v>7401.92</v>
      </c>
      <c r="F30" s="11">
        <v>93123.05</v>
      </c>
    </row>
    <row r="31" spans="1:6" x14ac:dyDescent="0.2">
      <c r="A31" s="9" t="s">
        <v>57</v>
      </c>
      <c r="B31" s="10" t="s">
        <v>58</v>
      </c>
      <c r="C31" s="11">
        <v>76392.05</v>
      </c>
      <c r="D31" s="11">
        <v>16067.91</v>
      </c>
      <c r="E31" s="11">
        <v>7983.82</v>
      </c>
      <c r="F31" s="11">
        <v>100443.78</v>
      </c>
    </row>
    <row r="32" spans="1:6" x14ac:dyDescent="0.2">
      <c r="A32" s="9" t="s">
        <v>59</v>
      </c>
      <c r="B32" s="10" t="s">
        <v>60</v>
      </c>
      <c r="C32" s="11">
        <v>58318.32</v>
      </c>
      <c r="D32" s="11">
        <v>12266.38</v>
      </c>
      <c r="E32" s="11">
        <v>6094.9</v>
      </c>
      <c r="F32" s="11">
        <v>76679.599999999991</v>
      </c>
    </row>
    <row r="33" spans="1:6" x14ac:dyDescent="0.2">
      <c r="A33" s="9" t="s">
        <v>61</v>
      </c>
      <c r="B33" s="12" t="s">
        <v>62</v>
      </c>
      <c r="C33" s="11">
        <v>89942.01</v>
      </c>
      <c r="D33" s="11">
        <v>18917.939999999999</v>
      </c>
      <c r="E33" s="11">
        <v>9399.93</v>
      </c>
      <c r="F33" s="11">
        <v>118259.88</v>
      </c>
    </row>
    <row r="34" spans="1:6" x14ac:dyDescent="0.2">
      <c r="A34" s="9" t="s">
        <v>63</v>
      </c>
      <c r="B34" s="12" t="s">
        <v>64</v>
      </c>
      <c r="C34" s="11">
        <v>61622.84</v>
      </c>
      <c r="D34" s="11">
        <v>12961.43</v>
      </c>
      <c r="E34" s="11">
        <v>6440.27</v>
      </c>
      <c r="F34" s="11">
        <v>81024.539999999994</v>
      </c>
    </row>
    <row r="35" spans="1:6" x14ac:dyDescent="0.2">
      <c r="A35" s="9" t="s">
        <v>65</v>
      </c>
      <c r="B35" s="10" t="s">
        <v>66</v>
      </c>
      <c r="C35" s="11">
        <v>52581.93</v>
      </c>
      <c r="D35" s="11">
        <v>11059.81</v>
      </c>
      <c r="E35" s="11">
        <v>5495.39</v>
      </c>
      <c r="F35" s="11">
        <v>69137.13</v>
      </c>
    </row>
    <row r="36" spans="1:6" x14ac:dyDescent="0.2">
      <c r="A36" s="9" t="s">
        <v>67</v>
      </c>
      <c r="B36" s="10" t="s">
        <v>68</v>
      </c>
      <c r="C36" s="11">
        <v>49439.58</v>
      </c>
      <c r="D36" s="11">
        <v>10398.870000000001</v>
      </c>
      <c r="E36" s="11">
        <v>5166.9799999999996</v>
      </c>
      <c r="F36" s="11">
        <v>65005.430000000008</v>
      </c>
    </row>
    <row r="37" spans="1:6" x14ac:dyDescent="0.2">
      <c r="A37" s="9" t="s">
        <v>69</v>
      </c>
      <c r="B37" s="10" t="s">
        <v>70</v>
      </c>
      <c r="C37" s="11">
        <v>48431.61</v>
      </c>
      <c r="D37" s="11">
        <v>10186.86</v>
      </c>
      <c r="E37" s="11">
        <v>5061.6400000000003</v>
      </c>
      <c r="F37" s="11">
        <v>63680.11</v>
      </c>
    </row>
    <row r="38" spans="1:6" x14ac:dyDescent="0.2">
      <c r="A38" s="9" t="s">
        <v>71</v>
      </c>
      <c r="B38" s="10" t="s">
        <v>72</v>
      </c>
      <c r="C38" s="11">
        <v>41039.71</v>
      </c>
      <c r="D38" s="11">
        <v>8632.08</v>
      </c>
      <c r="E38" s="11">
        <v>4289.1000000000004</v>
      </c>
      <c r="F38" s="11">
        <v>53960.89</v>
      </c>
    </row>
    <row r="39" spans="1:6" x14ac:dyDescent="0.2">
      <c r="A39" s="9" t="s">
        <v>73</v>
      </c>
      <c r="B39" s="10" t="s">
        <v>74</v>
      </c>
      <c r="C39" s="11">
        <v>44650.42</v>
      </c>
      <c r="D39" s="11">
        <v>9391.5400000000009</v>
      </c>
      <c r="E39" s="11">
        <v>4666.46</v>
      </c>
      <c r="F39" s="11">
        <v>58708.42</v>
      </c>
    </row>
    <row r="40" spans="1:6" x14ac:dyDescent="0.2">
      <c r="A40" s="9" t="s">
        <v>75</v>
      </c>
      <c r="B40" s="10" t="s">
        <v>76</v>
      </c>
      <c r="C40" s="11">
        <v>50865.77</v>
      </c>
      <c r="D40" s="11">
        <v>10698.85</v>
      </c>
      <c r="E40" s="11">
        <v>5316.03</v>
      </c>
      <c r="F40" s="11">
        <v>66880.649999999994</v>
      </c>
    </row>
    <row r="41" spans="1:6" x14ac:dyDescent="0.2">
      <c r="A41" s="9" t="s">
        <v>77</v>
      </c>
      <c r="B41" s="10" t="s">
        <v>78</v>
      </c>
      <c r="C41" s="11">
        <v>39564.81</v>
      </c>
      <c r="D41" s="11">
        <v>8321.86</v>
      </c>
      <c r="E41" s="11">
        <v>4134.96</v>
      </c>
      <c r="F41" s="11">
        <v>52021.63</v>
      </c>
    </row>
    <row r="42" spans="1:6" x14ac:dyDescent="0.2">
      <c r="A42" s="9" t="s">
        <v>79</v>
      </c>
      <c r="B42" s="10" t="s">
        <v>80</v>
      </c>
      <c r="C42" s="11">
        <v>143753.82</v>
      </c>
      <c r="D42" s="11">
        <v>30236.44</v>
      </c>
      <c r="E42" s="11">
        <v>15023.86</v>
      </c>
      <c r="F42" s="11">
        <v>189014.12</v>
      </c>
    </row>
    <row r="43" spans="1:6" x14ac:dyDescent="0.2">
      <c r="A43" s="9" t="s">
        <v>81</v>
      </c>
      <c r="B43" s="10" t="s">
        <v>82</v>
      </c>
      <c r="C43" s="11">
        <v>55363.94</v>
      </c>
      <c r="D43" s="11">
        <v>11644.97</v>
      </c>
      <c r="E43" s="11">
        <v>5786.14</v>
      </c>
      <c r="F43" s="11">
        <v>72795.05</v>
      </c>
    </row>
    <row r="44" spans="1:6" x14ac:dyDescent="0.2">
      <c r="A44" s="9" t="s">
        <v>83</v>
      </c>
      <c r="B44" s="10" t="s">
        <v>84</v>
      </c>
      <c r="C44" s="11">
        <v>41706.699999999997</v>
      </c>
      <c r="D44" s="11">
        <v>8772.3799999999992</v>
      </c>
      <c r="E44" s="11">
        <v>4358.8100000000004</v>
      </c>
      <c r="F44" s="11">
        <v>54837.889999999992</v>
      </c>
    </row>
    <row r="45" spans="1:6" x14ac:dyDescent="0.2">
      <c r="A45" s="9" t="s">
        <v>85</v>
      </c>
      <c r="B45" s="10" t="s">
        <v>86</v>
      </c>
      <c r="C45" s="11">
        <v>41099.21</v>
      </c>
      <c r="D45" s="11">
        <v>8644.6</v>
      </c>
      <c r="E45" s="11">
        <v>4295.32</v>
      </c>
      <c r="F45" s="11">
        <v>54039.13</v>
      </c>
    </row>
    <row r="46" spans="1:6" x14ac:dyDescent="0.2">
      <c r="A46" s="9" t="s">
        <v>87</v>
      </c>
      <c r="B46" s="10" t="s">
        <v>88</v>
      </c>
      <c r="C46" s="11">
        <v>34989.199999999997</v>
      </c>
      <c r="D46" s="11">
        <v>7359.45</v>
      </c>
      <c r="E46" s="11">
        <v>3656.75</v>
      </c>
      <c r="F46" s="11">
        <v>46005.399999999994</v>
      </c>
    </row>
    <row r="47" spans="1:6" x14ac:dyDescent="0.2">
      <c r="A47" s="9" t="s">
        <v>89</v>
      </c>
      <c r="B47" s="10" t="s">
        <v>90</v>
      </c>
      <c r="C47" s="11">
        <v>70777.89</v>
      </c>
      <c r="D47" s="11">
        <v>14887.06</v>
      </c>
      <c r="E47" s="11">
        <v>7397.06</v>
      </c>
      <c r="F47" s="11">
        <v>93062.01</v>
      </c>
    </row>
    <row r="48" spans="1:6" x14ac:dyDescent="0.2">
      <c r="A48" s="9" t="s">
        <v>91</v>
      </c>
      <c r="B48" s="12" t="s">
        <v>92</v>
      </c>
      <c r="C48" s="11">
        <v>46140.3</v>
      </c>
      <c r="D48" s="11">
        <v>9704.92</v>
      </c>
      <c r="E48" s="11">
        <v>4822.17</v>
      </c>
      <c r="F48" s="11">
        <v>60667.39</v>
      </c>
    </row>
    <row r="49" spans="1:6" x14ac:dyDescent="0.2">
      <c r="A49" s="9" t="s">
        <v>93</v>
      </c>
      <c r="B49" s="10" t="s">
        <v>94</v>
      </c>
      <c r="C49" s="11">
        <v>52318.18</v>
      </c>
      <c r="D49" s="11">
        <v>11004.33</v>
      </c>
      <c r="E49" s="11">
        <v>5467.83</v>
      </c>
      <c r="F49" s="11">
        <v>68790.34</v>
      </c>
    </row>
    <row r="50" spans="1:6" x14ac:dyDescent="0.2">
      <c r="A50" s="9" t="s">
        <v>95</v>
      </c>
      <c r="B50" s="10" t="s">
        <v>96</v>
      </c>
      <c r="C50" s="11">
        <v>71498.86</v>
      </c>
      <c r="D50" s="11">
        <v>15038.7</v>
      </c>
      <c r="E50" s="11">
        <v>7472.42</v>
      </c>
      <c r="F50" s="11">
        <v>94009.98</v>
      </c>
    </row>
    <row r="51" spans="1:6" x14ac:dyDescent="0.2">
      <c r="A51" s="9" t="s">
        <v>97</v>
      </c>
      <c r="B51" s="10" t="s">
        <v>98</v>
      </c>
      <c r="C51" s="11">
        <v>67857.14</v>
      </c>
      <c r="D51" s="11">
        <v>14272.72</v>
      </c>
      <c r="E51" s="11">
        <v>7091.83</v>
      </c>
      <c r="F51" s="11">
        <v>89221.69</v>
      </c>
    </row>
    <row r="52" spans="1:6" x14ac:dyDescent="0.2">
      <c r="A52" s="9" t="s">
        <v>99</v>
      </c>
      <c r="B52" s="12" t="s">
        <v>100</v>
      </c>
      <c r="C52" s="11">
        <v>60647.22</v>
      </c>
      <c r="D52" s="11">
        <v>12756.22</v>
      </c>
      <c r="E52" s="11">
        <v>6338.3</v>
      </c>
      <c r="F52" s="11">
        <v>79741.740000000005</v>
      </c>
    </row>
    <row r="53" spans="1:6" x14ac:dyDescent="0.2">
      <c r="A53" s="9" t="s">
        <v>101</v>
      </c>
      <c r="B53" s="10" t="s">
        <v>102</v>
      </c>
      <c r="C53" s="11">
        <v>53081.33</v>
      </c>
      <c r="D53" s="11">
        <v>11164.86</v>
      </c>
      <c r="E53" s="11">
        <v>5547.58</v>
      </c>
      <c r="F53" s="11">
        <v>69793.77</v>
      </c>
    </row>
    <row r="54" spans="1:6" x14ac:dyDescent="0.2">
      <c r="A54" s="9" t="s">
        <v>103</v>
      </c>
      <c r="B54" s="10" t="s">
        <v>104</v>
      </c>
      <c r="C54" s="11">
        <v>130714.23</v>
      </c>
      <c r="D54" s="11">
        <v>27493.759999999998</v>
      </c>
      <c r="E54" s="11">
        <v>13661.08</v>
      </c>
      <c r="F54" s="11">
        <v>171869.06999999998</v>
      </c>
    </row>
    <row r="55" spans="1:6" x14ac:dyDescent="0.2">
      <c r="A55" s="9" t="s">
        <v>105</v>
      </c>
      <c r="B55" s="10" t="s">
        <v>106</v>
      </c>
      <c r="C55" s="11">
        <v>48252.89</v>
      </c>
      <c r="D55" s="11">
        <v>10149.27</v>
      </c>
      <c r="E55" s="11">
        <v>5042.96</v>
      </c>
      <c r="F55" s="11">
        <v>63445.120000000003</v>
      </c>
    </row>
    <row r="56" spans="1:6" x14ac:dyDescent="0.2">
      <c r="A56" s="9" t="s">
        <v>107</v>
      </c>
      <c r="B56" s="10" t="s">
        <v>108</v>
      </c>
      <c r="C56" s="11">
        <v>273974.38</v>
      </c>
      <c r="D56" s="11">
        <v>57626.37</v>
      </c>
      <c r="E56" s="11">
        <v>28633.35</v>
      </c>
      <c r="F56" s="11">
        <v>360234.1</v>
      </c>
    </row>
    <row r="57" spans="1:6" x14ac:dyDescent="0.2">
      <c r="A57" s="9" t="s">
        <v>109</v>
      </c>
      <c r="B57" s="10" t="s">
        <v>110</v>
      </c>
      <c r="C57" s="11">
        <v>92691.82</v>
      </c>
      <c r="D57" s="11">
        <v>19496.32</v>
      </c>
      <c r="E57" s="11">
        <v>9687.32</v>
      </c>
      <c r="F57" s="11">
        <v>121875.46000000002</v>
      </c>
    </row>
    <row r="58" spans="1:6" x14ac:dyDescent="0.2">
      <c r="A58" s="9" t="s">
        <v>111</v>
      </c>
      <c r="B58" s="10" t="s">
        <v>112</v>
      </c>
      <c r="C58" s="11">
        <v>58562.58</v>
      </c>
      <c r="D58" s="11">
        <v>12317.75</v>
      </c>
      <c r="E58" s="11">
        <v>6120.44</v>
      </c>
      <c r="F58" s="11">
        <v>77000.77</v>
      </c>
    </row>
    <row r="59" spans="1:6" x14ac:dyDescent="0.2">
      <c r="A59" s="9" t="s">
        <v>113</v>
      </c>
      <c r="B59" s="10" t="s">
        <v>114</v>
      </c>
      <c r="C59" s="11">
        <v>69449.58</v>
      </c>
      <c r="D59" s="11">
        <v>14607.67</v>
      </c>
      <c r="E59" s="11">
        <v>7258.25</v>
      </c>
      <c r="F59" s="11">
        <v>91315.5</v>
      </c>
    </row>
    <row r="60" spans="1:6" x14ac:dyDescent="0.2">
      <c r="A60" s="9" t="s">
        <v>115</v>
      </c>
      <c r="B60" s="10" t="s">
        <v>116</v>
      </c>
      <c r="C60" s="11">
        <v>60059.44</v>
      </c>
      <c r="D60" s="11">
        <v>12632.6</v>
      </c>
      <c r="E60" s="11">
        <v>6276.89</v>
      </c>
      <c r="F60" s="11">
        <v>78968.930000000008</v>
      </c>
    </row>
    <row r="61" spans="1:6" x14ac:dyDescent="0.2">
      <c r="A61" s="9" t="s">
        <v>117</v>
      </c>
      <c r="B61" s="12" t="s">
        <v>118</v>
      </c>
      <c r="C61" s="11">
        <v>105737.25</v>
      </c>
      <c r="D61" s="11">
        <v>22240.23</v>
      </c>
      <c r="E61" s="11">
        <v>11050.71</v>
      </c>
      <c r="F61" s="11">
        <v>139028.19</v>
      </c>
    </row>
    <row r="62" spans="1:6" x14ac:dyDescent="0.2">
      <c r="A62" s="9" t="s">
        <v>119</v>
      </c>
      <c r="B62" s="10" t="s">
        <v>120</v>
      </c>
      <c r="C62" s="11">
        <v>62137.59</v>
      </c>
      <c r="D62" s="11">
        <v>13069.7</v>
      </c>
      <c r="E62" s="11">
        <v>6494.06</v>
      </c>
      <c r="F62" s="11">
        <v>81701.349999999991</v>
      </c>
    </row>
    <row r="63" spans="1:6" x14ac:dyDescent="0.2">
      <c r="A63" s="9" t="s">
        <v>121</v>
      </c>
      <c r="B63" s="10" t="s">
        <v>122</v>
      </c>
      <c r="C63" s="11">
        <v>74859.350000000006</v>
      </c>
      <c r="D63" s="11">
        <v>15745.53</v>
      </c>
      <c r="E63" s="11">
        <v>7823.63</v>
      </c>
      <c r="F63" s="11">
        <v>98428.510000000009</v>
      </c>
    </row>
    <row r="64" spans="1:6" x14ac:dyDescent="0.2">
      <c r="A64" s="9" t="s">
        <v>123</v>
      </c>
      <c r="B64" s="10" t="s">
        <v>124</v>
      </c>
      <c r="C64" s="11">
        <v>105543.21</v>
      </c>
      <c r="D64" s="11">
        <v>22199.42</v>
      </c>
      <c r="E64" s="11">
        <v>11030.43</v>
      </c>
      <c r="F64" s="11">
        <v>138773.06</v>
      </c>
    </row>
    <row r="65" spans="1:6" x14ac:dyDescent="0.2">
      <c r="A65" s="9" t="s">
        <v>125</v>
      </c>
      <c r="B65" s="12" t="s">
        <v>126</v>
      </c>
      <c r="C65" s="11">
        <v>99448.58</v>
      </c>
      <c r="D65" s="11">
        <v>20917.509999999998</v>
      </c>
      <c r="E65" s="11">
        <v>10393.469999999999</v>
      </c>
      <c r="F65" s="11">
        <v>130759.56</v>
      </c>
    </row>
    <row r="66" spans="1:6" ht="13.5" thickBot="1" x14ac:dyDescent="0.25">
      <c r="A66" s="13" t="s">
        <v>127</v>
      </c>
      <c r="B66" s="14" t="s">
        <v>128</v>
      </c>
      <c r="C66" s="15">
        <v>70046.710000000006</v>
      </c>
      <c r="D66" s="15">
        <v>14733.27</v>
      </c>
      <c r="E66" s="15">
        <v>7320.63</v>
      </c>
      <c r="F66" s="15">
        <v>92100.610000000015</v>
      </c>
    </row>
    <row r="67" spans="1:6" ht="13.5" thickBot="1" x14ac:dyDescent="0.25">
      <c r="A67" s="4"/>
      <c r="B67" s="16"/>
    </row>
    <row r="68" spans="1:6" ht="13.5" thickBot="1" x14ac:dyDescent="0.25">
      <c r="B68" s="76" t="s">
        <v>129</v>
      </c>
      <c r="C68" s="77">
        <f t="shared" ref="C68:F68" si="0">SUM(C7:C66)</f>
        <v>4680174.5999999996</v>
      </c>
      <c r="D68" s="77">
        <f t="shared" si="0"/>
        <v>984403.99999999977</v>
      </c>
      <c r="E68" s="77">
        <f t="shared" si="0"/>
        <v>489129.80000000016</v>
      </c>
      <c r="F68" s="77">
        <f t="shared" si="0"/>
        <v>6153708.3999999985</v>
      </c>
    </row>
  </sheetData>
  <mergeCells count="7">
    <mergeCell ref="A1:F1"/>
    <mergeCell ref="A2:F2"/>
    <mergeCell ref="A3:A5"/>
    <mergeCell ref="B3:B5"/>
    <mergeCell ref="C3:C5"/>
    <mergeCell ref="D3:D5"/>
    <mergeCell ref="E3:E5"/>
  </mergeCells>
  <printOptions horizontalCentered="1" verticalCentered="1"/>
  <pageMargins left="0" right="0" top="0" bottom="0" header="0" footer="0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feief 4to trim 21</vt:lpstr>
      <vt:lpstr>FEIEF 4to TRIM 2021 P CONST.</vt:lpstr>
      <vt:lpstr>'FEIEF 4to TRIM 2021 P CONST.'!Área_de_impresión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cpgilbertorguez@outlook.com</dc:creator>
  <cp:lastModifiedBy>EGRH</cp:lastModifiedBy>
  <cp:lastPrinted>2022-01-03T17:10:00Z</cp:lastPrinted>
  <dcterms:created xsi:type="dcterms:W3CDTF">2021-12-16T16:18:35Z</dcterms:created>
  <dcterms:modified xsi:type="dcterms:W3CDTF">2022-01-03T17:10:04Z</dcterms:modified>
</cp:coreProperties>
</file>